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er" state="visible" r:id="rId4"/>
    <sheet sheetId="2" name="Berekening" state="visible" r:id="rId5"/>
    <sheet sheetId="3" name="Resultaat" state="visible" r:id="rId6"/>
  </sheets>
  <calcPr calcId="171027"/>
</workbook>
</file>

<file path=xl/sharedStrings.xml><?xml version="1.0" encoding="utf-8"?>
<sst xmlns="http://schemas.openxmlformats.org/spreadsheetml/2006/main" count="91" uniqueCount="64">
  <si>
    <t>Vast of dynamisch na 2027 — invoer</t>
  </si>
  <si>
    <t>Pas de blauwe cellen in kolom C aan. Alle berekeningen op de andere tabbladen rekenen direct mee.</t>
  </si>
  <si>
    <t>Tarieven en aannames nagekeken op 9 september 2026, houdbaar tot 8 november 2026.</t>
  </si>
  <si>
    <t>Gedownload op 23 oktober 2026. De actuele versie staat altijd op:</t>
  </si>
  <si>
    <t>salderingswijzer.nl/beste-energieleverancier-zonnepanelen</t>
  </si>
  <si>
    <t>Wat</t>
  </si>
  <si>
    <t>Waarde</t>
  </si>
  <si>
    <t>Eenheid</t>
  </si>
  <si>
    <t>Toelichting</t>
  </si>
  <si>
    <t>Jouw situatie</t>
  </si>
  <si>
    <t>Afname uit het net</t>
  </si>
  <si>
    <t>kWh/jaar</t>
  </si>
  <si>
    <t>Van je jaarafrekening, vóór salderen</t>
  </si>
  <si>
    <t>Teruglevering aan het net</t>
  </si>
  <si>
    <t>Van je jaarafrekening</t>
  </si>
  <si>
    <t>Vast contract: all-in tarief per kWh</t>
  </si>
  <si>
    <t>€/kWh</t>
  </si>
  <si>
    <t>Inclusief energiebelasting en btw. Vervang door het tarief uit je aanbod.</t>
  </si>
  <si>
    <t>Vast contract: terugleververgoeding vanaf 2027</t>
  </si>
  <si>
    <t>Standaard de wettelijke ondergrens: 50% van het kale leveringstarief (Rijksoverheid). Een leverancier mag meer betalen.</t>
  </si>
  <si>
    <t>Vast contract: terugleverkosten vanaf 2027</t>
  </si>
  <si>
    <t>Nog geen leverancier publiceert een 2027-tarief. Standaard het rekenvoorbeeld van Eneco (€0,0386).</t>
  </si>
  <si>
    <t>Dynamisch: toeslag voor je verbruikspatroon</t>
  </si>
  <si>
    <t>Het model rekent met het etmaalgemiddelde. Gebruik je vooral stroom tussen 17 en 21 uur, tel hier een paar cent bij op.</t>
  </si>
  <si>
    <t>Tarieven en aannames — pas aan naar je eigen contract of offerte</t>
  </si>
  <si>
    <t>Beursprijs, etmaalgemiddelde</t>
  </si>
  <si>
    <t>Gemeten uit ons prijsarchief, 2025-10-23 t/m 2026-10-22, exclusief btw</t>
  </si>
  <si>
    <t>Beursprijs tijdens teruglevering (10–16 uur)</t>
  </si>
  <si>
    <t>Dynamisch: inkoopvergoeding</t>
  </si>
  <si>
    <t>Exclusief btw. Veel leveranciers trekken deze ook af van wat je voor teruglevering krijgt.</t>
  </si>
  <si>
    <t>Energiebelasting 2026, inclusief btw</t>
  </si>
  <si>
    <t>Btw</t>
  </si>
  <si>
    <t>fractie</t>
  </si>
  <si>
    <t>Vast of dynamisch na 2027 — berekening</t>
  </si>
  <si>
    <t>Elke cel in kolom C is een formule die naar het tabblad Invoer verwijst. Klik op een cel om de formule te zien.</t>
  </si>
  <si>
    <t>Wijzig hier niets: pas de invoer aan, dan volgt deze kolom vanzelf.</t>
  </si>
  <si>
    <t>Stap</t>
  </si>
  <si>
    <t>Uitkomst</t>
  </si>
  <si>
    <t>Dynamisch: gemiddeld all-in tarief</t>
  </si>
  <si>
    <t>(beursprijs + inkoopvergoeding + toeslag) × (1 + btw) + energiebelasting</t>
  </si>
  <si>
    <t>Dynamisch: opbrengst per teruggeleverde kWh</t>
  </si>
  <si>
    <t>Beursprijs tijdens teruglevering min de inkoopvergoeding; nooit onder nul gerekend</t>
  </si>
  <si>
    <t>Vast: netto opbrengst per teruggeleverde kWh</t>
  </si>
  <si>
    <t>Vergoeding min terugleverkosten. Kan negatief zijn.</t>
  </si>
  <si>
    <t>Vast of dynamisch na 2027 — resultaat</t>
  </si>
  <si>
    <t>Deze uitkomsten volgen uit de formules op het tabblad Berekening en de invoer op het tabblad Invoer.</t>
  </si>
  <si>
    <t>Vanaf 1 januari 2027 stopt het salderen: teruggeleverde stroom levert alleen nog de terugleververgoeding op, min eventuele terugleverkosten (Rijksoverheid).</t>
  </si>
  <si>
    <t>Vaste leveringskosten en netbeheer zitten niet in de bedragen. Vul op het tabblad Invoer het tarief uit je eigen aanbod in.</t>
  </si>
  <si>
    <t>Geen financieel advies. Vraag voor een definitieve keuze een offerte op maat aan.</t>
  </si>
  <si>
    <t>Resultaat</t>
  </si>
  <si>
    <t>Vast contract: stroom min teruglevering, 2027</t>
  </si>
  <si>
    <t>€/jaar</t>
  </si>
  <si>
    <t>Dynamisch contract: stroom min teruglevering, 2027</t>
  </si>
  <si>
    <t>Verschil per jaar (positief = dynamisch goedkoper)</t>
  </si>
  <si>
    <t>Vaste leveringskosten en netbeheer zitten er niet in</t>
  </si>
  <si>
    <t>Omslagtarief: onder dit all-in tarief wint een vast aanbod</t>
  </si>
  <si>
    <t>Leg dit naast het kWh-tarief in een vast aanbod</t>
  </si>
  <si>
    <t>Stroom min teruglevering per jaar, 2027</t>
  </si>
  <si>
    <t>Vast contract</t>
  </si>
  <si>
    <t>Dynamisch contract</t>
  </si>
  <si>
    <t>Verschil (positief = dynamisch goedkoper)</t>
  </si>
  <si>
    <t>En nu?</t>
  </si>
  <si>
    <t>Welke leverancier past bij deze uitkomst?</t>
  </si>
  <si>
    <t>Vergelijk vast en dynamisch per leverancier op salderingswijzer.nl/beste-energieleverancier-zonnepanelen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</si>
</sst>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€&quot; #,##0.0000"/>
    <numFmt numFmtId="165" formatCode="0.0%"/>
    <numFmt numFmtId="166" formatCode="&quot;€&quot; #,##0"/>
  </numFmts>
  <fonts count="15" x14ac:knownFonts="1">
    <font>
      <color theme="1"/>
      <family val="2"/>
      <scheme val="minor"/>
      <sz val="11"/>
      <name val="Calibri"/>
    </font>
    <font>
      <b/>
      <color rgb="FF001B59"/>
      <sz val="14"/>
    </font>
    <font>
      <color rgb="FF5B6472"/>
      <sz val="9"/>
    </font>
    <font>
      <b/>
      <u/>
      <color rgb="FF0B4FD1"/>
      <sz val="9"/>
    </font>
    <font>
      <b/>
      <color rgb="FFFFFFFF"/>
      <sz val="10"/>
    </font>
    <font>
      <b/>
      <color rgb="FF001B59"/>
      <sz val="10"/>
    </font>
    <font>
      <b/>
      <color rgb="FF0B4FD1"/>
    </font>
    <font>
      <i/>
      <color rgb="FF5B6472"/>
      <sz val="9"/>
    </font>
    <font>
      <color rgb="FF001B59"/>
    </font>
    <font/>
    <font>
      <b/>
      <color rgb="FF001B59"/>
      <sz val="11"/>
    </font>
    <font>
      <b/>
    </font>
    <font>
      <b/>
      <color rgb="FF001B59"/>
      <sz val="13"/>
    </font>
    <font>
      <color rgb="FF001B59"/>
      <sz val="10"/>
    </font>
    <font>
      <b/>
      <u/>
      <color rgb="FF0B4FD1"/>
      <sz val="10"/>
    </font>
  </fonts>
  <fills count="5">
    <fill>
      <patternFill patternType="none"/>
    </fill>
    <fill>
      <patternFill patternType="gray125"/>
    </fill>
    <fill>
      <patternFill patternType="solid">
        <fgColor rgb="FF001B59"/>
      </patternFill>
    </fill>
    <fill>
      <patternFill patternType="solid">
        <fgColor rgb="FFF2F5F9"/>
      </patternFill>
    </fill>
    <fill>
      <patternFill patternType="solid">
        <fgColor rgb="FF7DD309"/>
      </patternFill>
    </fill>
  </fills>
  <borders count="2">
    <border>
      <left/>
      <right/>
      <top/>
      <bottom/>
      <diagonal/>
    </border>
    <border>
      <left/>
      <right/>
      <top/>
      <bottom style="hair">
        <color rgb="FFB9C0CC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  <xf numFmtId="0" fontId="5" fillId="3" borderId="0" xfId="0" applyFont="1" applyFill="1"/>
    <xf numFmtId="0" fontId="0" fillId="3" borderId="0" xfId="0" applyFill="1"/>
    <xf numFmtId="3" fontId="6" fillId="0" borderId="1" xfId="0" applyNumberFormat="1" applyFont="1" applyBorder="1"/>
    <xf numFmtId="0" fontId="7" fillId="0" borderId="0" xfId="0" applyFont="1"/>
    <xf numFmtId="164" fontId="6" fillId="0" borderId="1" xfId="0" applyNumberFormat="1" applyFont="1" applyBorder="1"/>
    <xf numFmtId="165" fontId="6" fillId="0" borderId="1" xfId="0" applyNumberFormat="1" applyFont="1" applyBorder="1"/>
    <xf numFmtId="164" fontId="8" fillId="0" borderId="1" xfId="0" applyNumberFormat="1" applyFont="1" applyBorder="1"/>
    <xf numFmtId="0" fontId="9" fillId="0" borderId="0" xfId="0" applyFont="1"/>
    <xf numFmtId="166" fontId="10" fillId="0" borderId="1" xfId="0" applyNumberFormat="1" applyFont="1" applyBorder="1"/>
    <xf numFmtId="0" fontId="11" fillId="0" borderId="0" xfId="0" applyFont="1"/>
    <xf numFmtId="164" fontId="12" fillId="4" borderId="1" xfId="0" applyNumberFormat="1" applyFont="1" applyFill="1" applyBorder="1"/>
    <xf numFmtId="166" fontId="8" fillId="0" borderId="0" xfId="0" applyNumberFormat="1" applyFont="1"/>
    <xf numFmtId="0" fontId="13" fillId="0" borderId="0" xfId="0" applyFont="1"/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alderingswijzer.nl/beste-energieleverancier-zonnepanelen?utm_source=excel&amp;utm_medium=bestand&amp;utm_campaign=contract-na-2027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alderingswijzer.nl/beste-energieleverancier-zonnepanelen?utm_source=excel&amp;utm_medium=bestand&amp;utm_campaign=contract-na-2027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alderingswijzer.nl/beste-energieleverancier-zonnepanelen?utm_source=excel&amp;utm_medium=bestand&amp;utm_campaign=contract-na-2027" TargetMode="External"/><Relationship Id="rId2" Type="http://schemas.openxmlformats.org/officeDocument/2006/relationships/hyperlink" Target="https://www.salderingswijzer.nl/beste-energieleverancier-zonnepanelen?utm_source=excel&amp;utm_medium=bestand&amp;utm_campaign=contract-na-2027-vervol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1"/>
  <sheetViews>
    <sheetView workbookViewId="0" showGridLines="0"/>
  </sheetViews>
  <sheetFormatPr defaultRowHeight="15" outlineLevelRow="0" outlineLevelCol="0" x14ac:dyDescent="55"/>
  <cols>
    <col min="2" max="2" width="42" customWidth="1"/>
    <col min="3" max="4" width="14" customWidth="1"/>
    <col min="5" max="5" width="46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4" spans="2:2" x14ac:dyDescent="0.25">
      <c r="B4" s="2" t="s">
        <v>2</v>
      </c>
    </row>
    <row r="5" spans="2:2" x14ac:dyDescent="0.25">
      <c r="B5" s="2" t="s">
        <v>3</v>
      </c>
    </row>
    <row r="6" spans="2:2" x14ac:dyDescent="0.25">
      <c r="B6" s="3" t="s">
        <v>4</v>
      </c>
    </row>
    <row r="8" ht="20" customHeight="1" spans="2:5" x14ac:dyDescent="0.25">
      <c r="B8" s="4" t="s">
        <v>5</v>
      </c>
      <c r="C8" s="4" t="s">
        <v>6</v>
      </c>
      <c r="D8" s="4" t="s">
        <v>7</v>
      </c>
      <c r="E8" s="4" t="s">
        <v>8</v>
      </c>
    </row>
    <row r="9" spans="2:5" x14ac:dyDescent="0.25">
      <c r="B9" s="5" t="s">
        <v>9</v>
      </c>
      <c r="C9" s="6"/>
      <c r="D9" s="6"/>
      <c r="E9" s="6"/>
    </row>
    <row r="10" spans="2:5" x14ac:dyDescent="0.25">
      <c r="B10" t="s">
        <v>10</v>
      </c>
      <c r="C10" s="7">
        <v>3000</v>
      </c>
      <c r="D10" s="2" t="s">
        <v>11</v>
      </c>
      <c r="E10" s="8" t="s">
        <v>12</v>
      </c>
    </row>
    <row r="11" spans="2:5" x14ac:dyDescent="0.25">
      <c r="B11" t="s">
        <v>13</v>
      </c>
      <c r="C11" s="7">
        <v>2250</v>
      </c>
      <c r="D11" s="2" t="s">
        <v>11</v>
      </c>
      <c r="E11" s="8" t="s">
        <v>14</v>
      </c>
    </row>
    <row r="12" spans="2:5" x14ac:dyDescent="0.25">
      <c r="B12" t="s">
        <v>15</v>
      </c>
      <c r="C12" s="9">
        <v>0.32</v>
      </c>
      <c r="D12" s="2" t="s">
        <v>16</v>
      </c>
      <c r="E12" s="8" t="s">
        <v>17</v>
      </c>
    </row>
    <row r="13" spans="2:5" x14ac:dyDescent="0.25">
      <c r="B13" t="s">
        <v>18</v>
      </c>
      <c r="C13" s="9">
        <v>0.08643</v>
      </c>
      <c r="D13" s="2" t="s">
        <v>16</v>
      </c>
      <c r="E13" s="8" t="s">
        <v>19</v>
      </c>
    </row>
    <row r="14" spans="2:5" x14ac:dyDescent="0.25">
      <c r="B14" t="s">
        <v>20</v>
      </c>
      <c r="C14" s="9">
        <v>0.03865</v>
      </c>
      <c r="D14" s="2" t="s">
        <v>16</v>
      </c>
      <c r="E14" s="8" t="s">
        <v>21</v>
      </c>
    </row>
    <row r="15" spans="2:5" x14ac:dyDescent="0.25">
      <c r="B15" t="s">
        <v>22</v>
      </c>
      <c r="C15" s="9">
        <v>0</v>
      </c>
      <c r="D15" s="2" t="s">
        <v>16</v>
      </c>
      <c r="E15" s="8" t="s">
        <v>23</v>
      </c>
    </row>
    <row r="16" spans="2:5" x14ac:dyDescent="0.25">
      <c r="B16" s="5" t="s">
        <v>24</v>
      </c>
      <c r="C16" s="6"/>
      <c r="D16" s="6"/>
      <c r="E16" s="6"/>
    </row>
    <row r="17" spans="2:5" x14ac:dyDescent="0.25">
      <c r="B17" t="s">
        <v>25</v>
      </c>
      <c r="C17" s="9">
        <v>0.1078</v>
      </c>
      <c r="D17" s="2" t="s">
        <v>16</v>
      </c>
      <c r="E17" s="8" t="s">
        <v>26</v>
      </c>
    </row>
    <row r="18" spans="2:5" x14ac:dyDescent="0.25">
      <c r="B18" t="s">
        <v>27</v>
      </c>
      <c r="C18" s="9">
        <v>0.0645</v>
      </c>
      <c r="D18" s="2" t="s">
        <v>16</v>
      </c>
      <c r="E18" s="8" t="s">
        <v>26</v>
      </c>
    </row>
    <row r="19" spans="2:5" x14ac:dyDescent="0.25">
      <c r="B19" t="s">
        <v>28</v>
      </c>
      <c r="C19" s="9">
        <v>0.01652892561983471</v>
      </c>
      <c r="D19" s="2" t="s">
        <v>16</v>
      </c>
      <c r="E19" s="8" t="s">
        <v>29</v>
      </c>
    </row>
    <row r="20" spans="2:4" x14ac:dyDescent="0.25">
      <c r="B20" t="s">
        <v>30</v>
      </c>
      <c r="C20" s="9">
        <v>0.11085</v>
      </c>
      <c r="D20" s="2" t="s">
        <v>16</v>
      </c>
    </row>
    <row r="21" spans="2:4" x14ac:dyDescent="0.25">
      <c r="B21" t="s">
        <v>31</v>
      </c>
      <c r="C21" s="10">
        <v>0.21</v>
      </c>
      <c r="D21" s="2" t="s">
        <v>32</v>
      </c>
    </row>
  </sheetData>
  <hyperlinks>
    <hyperlink ref="B6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0"/>
  <sheetViews>
    <sheetView workbookViewId="0" showGridLines="0"/>
  </sheetViews>
  <sheetFormatPr defaultRowHeight="15" outlineLevelRow="0" outlineLevelCol="0" x14ac:dyDescent="55"/>
  <cols>
    <col min="2" max="2" width="46" customWidth="1"/>
    <col min="3" max="4" width="14" customWidth="1"/>
    <col min="5" max="5" width="56" customWidth="1"/>
  </cols>
  <sheetData>
    <row r="2" spans="2:2" x14ac:dyDescent="0.25">
      <c r="B2" s="1" t="s">
        <v>33</v>
      </c>
    </row>
    <row r="3" spans="2:2" x14ac:dyDescent="0.25">
      <c r="B3" s="2" t="s">
        <v>34</v>
      </c>
    </row>
    <row r="4" spans="2:2" x14ac:dyDescent="0.25">
      <c r="B4" s="2" t="s">
        <v>35</v>
      </c>
    </row>
    <row r="5" spans="2:2" x14ac:dyDescent="0.25">
      <c r="B5" s="3" t="s">
        <v>4</v>
      </c>
    </row>
    <row r="7" ht="20" customHeight="1" spans="2:5" x14ac:dyDescent="0.25">
      <c r="B7" s="4" t="s">
        <v>36</v>
      </c>
      <c r="C7" s="4" t="s">
        <v>37</v>
      </c>
      <c r="D7" s="4" t="s">
        <v>7</v>
      </c>
      <c r="E7" s="4" t="s">
        <v>8</v>
      </c>
    </row>
    <row r="8" spans="2:5" x14ac:dyDescent="0.25">
      <c r="B8" t="s">
        <v>38</v>
      </c>
      <c r="C8" s="11">
        <f>(Invoer!$C$17+Invoer!$C$19+Invoer!$C$15)*(1+Invoer!$C$21)+Invoer!$C$20</f>
        <v>0.261288</v>
      </c>
      <c r="D8" s="2" t="s">
        <v>16</v>
      </c>
      <c r="E8" s="8" t="s">
        <v>39</v>
      </c>
    </row>
    <row r="9" spans="2:5" x14ac:dyDescent="0.25">
      <c r="B9" t="s">
        <v>40</v>
      </c>
      <c r="C9" s="11">
        <f>MAX(0,Invoer!$C$18-Invoer!$C$19)</f>
        <v>0.04797107438016529</v>
      </c>
      <c r="D9" s="2" t="s">
        <v>16</v>
      </c>
      <c r="E9" s="8" t="s">
        <v>41</v>
      </c>
    </row>
    <row r="10" spans="2:5" x14ac:dyDescent="0.25">
      <c r="B10" t="s">
        <v>42</v>
      </c>
      <c r="C10" s="11">
        <f>Invoer!$C$13-Invoer!$C$14</f>
        <v>0.04778000000000001</v>
      </c>
      <c r="D10" s="2" t="s">
        <v>16</v>
      </c>
      <c r="E10" s="8" t="s">
        <v>43</v>
      </c>
    </row>
  </sheetData>
  <hyperlinks>
    <hyperlink ref="B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4"/>
  <sheetViews>
    <sheetView workbookViewId="0" showGridLines="0"/>
  </sheetViews>
  <sheetFormatPr defaultRowHeight="15" outlineLevelRow="0" outlineLevelCol="0" x14ac:dyDescent="55"/>
  <cols>
    <col min="2" max="2" width="48" customWidth="1"/>
    <col min="3" max="3" width="18" customWidth="1"/>
    <col min="4" max="4" width="14" customWidth="1"/>
    <col min="5" max="5" width="56" customWidth="1"/>
  </cols>
  <sheetData>
    <row r="2" spans="2:2" x14ac:dyDescent="0.25">
      <c r="B2" s="1" t="s">
        <v>44</v>
      </c>
    </row>
    <row r="3" spans="2:2" x14ac:dyDescent="0.25">
      <c r="B3" s="2" t="s">
        <v>45</v>
      </c>
    </row>
    <row r="4" spans="2:2" x14ac:dyDescent="0.25">
      <c r="B4" s="2" t="s">
        <v>46</v>
      </c>
    </row>
    <row r="5" spans="2:2" x14ac:dyDescent="0.25">
      <c r="B5" s="2" t="s">
        <v>47</v>
      </c>
    </row>
    <row r="6" spans="2:2" x14ac:dyDescent="0.25">
      <c r="B6" s="2" t="s">
        <v>48</v>
      </c>
    </row>
    <row r="7" spans="2:2" x14ac:dyDescent="0.25">
      <c r="B7" s="2" t="s">
        <v>2</v>
      </c>
    </row>
    <row r="8" spans="2:2" x14ac:dyDescent="0.25">
      <c r="B8" s="2" t="s">
        <v>3</v>
      </c>
    </row>
    <row r="9" spans="2:2" x14ac:dyDescent="0.25">
      <c r="B9" s="3" t="s">
        <v>4</v>
      </c>
    </row>
    <row r="11" ht="20" customHeight="1" spans="2:5" x14ac:dyDescent="0.25">
      <c r="B11" s="4" t="s">
        <v>49</v>
      </c>
      <c r="C11" s="4" t="s">
        <v>37</v>
      </c>
      <c r="D11" s="4" t="s">
        <v>7</v>
      </c>
      <c r="E11" s="4" t="s">
        <v>8</v>
      </c>
    </row>
    <row r="12" spans="2:4" x14ac:dyDescent="0.25">
      <c r="B12" s="12" t="s">
        <v>50</v>
      </c>
      <c r="C12" s="13">
        <f>Invoer!$C$10*Invoer!$C$12-Invoer!$C$11*Berekening!$C$10</f>
        <v>852.495</v>
      </c>
      <c r="D12" s="2" t="s">
        <v>51</v>
      </c>
    </row>
    <row r="13" spans="2:4" x14ac:dyDescent="0.25">
      <c r="B13" s="12" t="s">
        <v>52</v>
      </c>
      <c r="C13" s="13">
        <f>Invoer!$C$10*Berekening!$C$8-Invoer!$C$11*Berekening!$C$9</f>
        <v>675.9290826446281</v>
      </c>
      <c r="D13" s="2" t="s">
        <v>51</v>
      </c>
    </row>
    <row r="14" spans="2:5" x14ac:dyDescent="0.25">
      <c r="B14" s="12" t="s">
        <v>53</v>
      </c>
      <c r="C14" s="13">
        <f>Resultaat!$C$12-Resultaat!$C$13</f>
        <v>176.56591735537188</v>
      </c>
      <c r="D14" s="2" t="s">
        <v>51</v>
      </c>
      <c r="E14" s="8" t="s">
        <v>54</v>
      </c>
    </row>
    <row r="15" spans="2:5" x14ac:dyDescent="0.25">
      <c r="B15" s="14" t="s">
        <v>55</v>
      </c>
      <c r="C15" s="15">
        <f>IF(Invoer!$C$10&gt;0,(Resultaat!$C$13+Invoer!$C$11*Berekening!$C$10)/Invoer!$C$10,0)</f>
        <v>0.261144694214876</v>
      </c>
      <c r="D15" s="2" t="s">
        <v>16</v>
      </c>
      <c r="E15" s="8" t="s">
        <v>56</v>
      </c>
    </row>
    <row r="17" spans="2:5" x14ac:dyDescent="0.25">
      <c r="B17" s="5" t="s">
        <v>57</v>
      </c>
      <c r="C17" s="6"/>
      <c r="D17" s="6"/>
      <c r="E17" s="6"/>
    </row>
    <row r="18" spans="2:4" x14ac:dyDescent="0.25">
      <c r="B18" t="s">
        <v>58</v>
      </c>
      <c r="C18" s="16">
        <f>Resultaat!$C$12</f>
        <v>852.495</v>
      </c>
      <c r="D18" s="2" t="s">
        <v>51</v>
      </c>
    </row>
    <row r="19" spans="2:4" x14ac:dyDescent="0.25">
      <c r="B19" t="s">
        <v>59</v>
      </c>
      <c r="C19" s="16">
        <f>Resultaat!$C$13</f>
        <v>675.9290826446281</v>
      </c>
      <c r="D19" s="2" t="s">
        <v>51</v>
      </c>
    </row>
    <row r="20" spans="2:4" x14ac:dyDescent="0.25">
      <c r="B20" t="s">
        <v>60</v>
      </c>
      <c r="C20" s="16">
        <f>Resultaat!$C$14</f>
        <v>176.56591735537188</v>
      </c>
      <c r="D20" s="2" t="s">
        <v>51</v>
      </c>
    </row>
    <row r="22" spans="2:5" x14ac:dyDescent="0.25">
      <c r="B22" s="5" t="s">
        <v>61</v>
      </c>
      <c r="C22" s="6"/>
      <c r="D22" s="6"/>
      <c r="E22" s="6"/>
    </row>
    <row r="23" spans="2:2" x14ac:dyDescent="0.25">
      <c r="B23" s="17" t="s">
        <v>62</v>
      </c>
    </row>
    <row r="24" spans="2:2" x14ac:dyDescent="0.25">
      <c r="B24" s="18" t="s">
        <v>63</v>
      </c>
    </row>
  </sheetData>
  <hyperlinks>
    <hyperlink ref="B9" r:id="rId1"/>
    <hyperlink ref="B2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Invoer</vt:lpstr>
      <vt:lpstr>Berekening</vt:lpstr>
      <vt:lpstr>Resultaat</vt:lpstr>
    </vt:vector>
  </TitlesOfParts>
  <Company>Salderingswijzer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Salderingswijzer</dc:creator>
  <dc:title>Vast of dynamisch na 2027</dc:title>
  <dc:subject>Vast of dynamisch na 2027 — rekenmodel met werkende formules</dc:subject>
  <dc:description>Rekenmodel van https://www.salderingswijzer.nl/beste-energieleverancier-zonnepanelen?utm_source=excel&amp;utm_medium=bestand&amp;utm_campaign=contract-na-2027. Tarieven en aannames nagekeken op 9 september 2026.</dc:description>
  <cp:keywords>beste energieleverancier zonnepanelen, vast of dynamisch, einde saldering 2027, terugleverkosten, terugleververgoeding</cp:keywords>
  <cp:category/>
  <cp:lastModifiedBy>Salderingswijzer</cp:lastModifiedBy>
  <dcterms:created xsi:type="dcterms:W3CDTF">2026-10-23T00:51:28Z</dcterms:created>
  <dcterms:modified xsi:type="dcterms:W3CDTF">2026-10-23T00:51:28Z</dcterms:modified>
</cp:coreProperties>
</file>