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kenblad 2027" state="visible" r:id="rId4"/>
    <sheet sheetId="2" name="Tarieven" state="visible" r:id="rId5"/>
  </sheets>
  <calcPr calcId="171027"/>
</workbook>
</file>

<file path=xl/sharedStrings.xml><?xml version="1.0" encoding="utf-8"?>
<sst xmlns="http://schemas.openxmlformats.org/spreadsheetml/2006/main" count="70" uniqueCount="58">
  <si>
    <t>Energiebelasting 2027 met zonnepanelen — rekenblad</t>
  </si>
  <si>
    <t>Zet je eigen getallen in de blauwe cellen. Ze staan op je jaarafrekening: "levering" (afname van het net) en "teruglevering".</t>
  </si>
  <si>
    <t>Tot en met 2026 streep je teruglevering weg tegen afname, ook voor de energiebelasting. Vanaf 1 januari 2027 niet meer.</t>
  </si>
  <si>
    <t>Het tarief 2027 is nog niet vastgesteld; de invoercel start op het tarief van 2026. Vervang het zodra de Belastingdienst publiceert.</t>
  </si>
  <si>
    <t>salderingswijzer.nl/energiebelasting-2027</t>
  </si>
  <si>
    <t>Invoer</t>
  </si>
  <si>
    <t>Waarde</t>
  </si>
  <si>
    <t>Eenheid</t>
  </si>
  <si>
    <t>Toelichting</t>
  </si>
  <si>
    <t>Afname van het net per jaar</t>
  </si>
  <si>
    <t>kWh</t>
  </si>
  <si>
    <t>Wat je van het net haalt, niet je totale verbruik.</t>
  </si>
  <si>
    <t>Teruglevering per jaar</t>
  </si>
  <si>
    <t>Wat je zonnepanelen aan het net teruggeven.</t>
  </si>
  <si>
    <t>Energiebelasting 2026 per kWh, incl. btw</t>
  </si>
  <si>
    <t>€/kWh</t>
  </si>
  <si>
    <t>Officieel tarief, uit het tabblad Tarieven.</t>
  </si>
  <si>
    <t>Energiebelasting 2027 per kWh, incl. btw</t>
  </si>
  <si>
    <t>Nog niet vastgesteld; start op het tarief van nu. Overschrijf met het officiële bedrag.</t>
  </si>
  <si>
    <t>Uitkomst</t>
  </si>
  <si>
    <t>Bedrag</t>
  </si>
  <si>
    <t>Hoe</t>
  </si>
  <si>
    <t>Belaste kWh in 2026</t>
  </si>
  <si>
    <t>Afname min teruglevering (salderen).</t>
  </si>
  <si>
    <t>Belaste kWh in 2027</t>
  </si>
  <si>
    <t>Alle afname: salderen stopt.</t>
  </si>
  <si>
    <t>Energiebelasting 2026</t>
  </si>
  <si>
    <t>per jaar</t>
  </si>
  <si>
    <t>Vóór aftrek van de belastingvermindering.</t>
  </si>
  <si>
    <t>Energiebelasting 2027</t>
  </si>
  <si>
    <t>Meer energiebelasting door het einde van salderen</t>
  </si>
  <si>
    <t>Daar staat de terugleververgoeding van je leverancier tegenover.</t>
  </si>
  <si>
    <t>Belastingvermindering: 2026 en 2027 vrijwel gelijk (17 september 2026).</t>
  </si>
  <si>
    <t>Belastingvermindering per jaar, incl. btw</t>
  </si>
  <si>
    <t>Gaat van je rekening af, los van hoeveel stroom je gebruikt of teruglevert.</t>
  </si>
  <si>
    <t>En nu?</t>
  </si>
  <si>
    <t>Wat kost het einde van salderen je in totaal, inclusief leveringskosten en terugleververgoeding?</t>
  </si>
  <si>
    <t>salderingswijzer.nl/saldering-2027</t>
  </si>
  <si>
    <t>Energiebelasting 2019–2027 — tarieven</t>
  </si>
  <si>
    <t>Uit de tarieventabel van de Belastingdienst, zonder btw. De kolommen met btw zijn formules (× 1,21).</t>
  </si>
  <si>
    <t>Elektriciteit 0 t/m 10.000 kWh, aardgas tot 170.000 m³, belastingvermindering per aansluiting met verblijfsfunctie.</t>
  </si>
  <si>
    <t>Het tarief voor 2027 is nog niet vastgesteld. Nagekeken op 17 september 2026; gedownload op 23 oktober 2026.</t>
  </si>
  <si>
    <t>Btw</t>
  </si>
  <si>
    <t>Jaar</t>
  </si>
  <si>
    <t>Stroom per kWh</t>
  </si>
  <si>
    <t>Stroom incl. btw</t>
  </si>
  <si>
    <t>Gas per m³</t>
  </si>
  <si>
    <t>Gas incl. btw</t>
  </si>
  <si>
    <t>Vermindering</t>
  </si>
  <si>
    <t>Vermindering incl. btw</t>
  </si>
  <si>
    <t>nog niet vastgesteld</t>
  </si>
  <si>
    <t>Vermindering 2027 volgens de Rijksoverheid; nog niet in de tabel van de Belastingdienst.</t>
  </si>
  <si>
    <t>Bronnen</t>
  </si>
  <si>
    <t>Belastingdienst — Energiebelasting, overzicht tarieven</t>
  </si>
  <si>
    <t>Rijksoverheid — Wat staat er op mijn energierekening?</t>
  </si>
  <si>
    <t>Rijksoverheid — Maatregelen voor betaalbare en duurzame energie</t>
  </si>
  <si>
    <t>Rijksoverheid — Wetsvoorstel Belastingplan 2027 (15 september 2026)</t>
  </si>
  <si>
    <t>Rijksoverheid — Salderingsregeling stopt in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</si>
</sst>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€&quot; #,##0.00000"/>
    <numFmt numFmtId="165" formatCode="&quot;€&quot; #,##0"/>
    <numFmt numFmtId="166" formatCode="&quot;€&quot; #,##0.00"/>
  </numFmts>
  <fonts count="13" x14ac:knownFonts="1">
    <font>
      <color theme="1"/>
      <family val="2"/>
      <scheme val="minor"/>
      <sz val="11"/>
      <name val="Calibri"/>
    </font>
    <font>
      <b/>
      <color rgb="FF001B59"/>
      <sz val="14"/>
    </font>
    <font>
      <color rgb="FF5B6472"/>
      <sz val="9"/>
    </font>
    <font>
      <b/>
      <u/>
      <color rgb="FF0B4FD1"/>
      <sz val="9"/>
    </font>
    <font>
      <b/>
      <color rgb="FFFFFFFF"/>
      <sz val="10"/>
    </font>
    <font>
      <color rgb="FF001B59"/>
      <sz val="10"/>
    </font>
    <font>
      <b/>
      <color rgb="FF0B4FD1"/>
      <sz val="12"/>
    </font>
    <font>
      <i/>
      <color rgb="FF5B6472"/>
      <sz val="9"/>
    </font>
    <font>
      <b/>
      <color rgb="FF001B59"/>
      <sz val="10"/>
    </font>
    <font>
      <b/>
      <color rgb="FF001B59"/>
      <sz val="12"/>
    </font>
    <font>
      <b/>
      <u/>
      <color rgb="FF0B4FD1"/>
      <sz val="10"/>
    </font>
    <font>
      <b/>
      <color rgb="FF001B59"/>
    </font>
    <font>
      <u/>
      <color rgb="FF0B4FD1"/>
      <sz val="9"/>
    </font>
  </fonts>
  <fills count="4">
    <fill>
      <patternFill patternType="none"/>
    </fill>
    <fill>
      <patternFill patternType="gray125"/>
    </fill>
    <fill>
      <patternFill patternType="solid">
        <fgColor rgb="FF001B59"/>
      </patternFill>
    </fill>
    <fill>
      <patternFill patternType="solid">
        <fgColor rgb="FFF2F5F9"/>
      </patternFill>
    </fill>
  </fills>
  <borders count="2">
    <border>
      <left/>
      <right/>
      <top/>
      <bottom/>
      <diagonal/>
    </border>
    <border>
      <left/>
      <right/>
      <top/>
      <bottom style="hair">
        <color rgb="FFB9C0CC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  <xf numFmtId="0" fontId="5" fillId="0" borderId="0" xfId="0" applyFont="1"/>
    <xf numFmtId="3" fontId="6" fillId="0" borderId="1" xfId="0" applyNumberFormat="1" applyFont="1" applyBorder="1"/>
    <xf numFmtId="0" fontId="7" fillId="0" borderId="0" xfId="0" applyFont="1"/>
    <xf numFmtId="164" fontId="6" fillId="0" borderId="1" xfId="0" applyNumberFormat="1" applyFont="1" applyBorder="1"/>
    <xf numFmtId="3" fontId="5" fillId="0" borderId="1" xfId="0" applyNumberFormat="1" applyFont="1" applyBorder="1"/>
    <xf numFmtId="165" fontId="5" fillId="0" borderId="1" xfId="0" applyNumberFormat="1" applyFont="1" applyBorder="1"/>
    <xf numFmtId="0" fontId="8" fillId="0" borderId="0" xfId="0" applyFont="1"/>
    <xf numFmtId="165" fontId="9" fillId="0" borderId="1" xfId="0" applyNumberFormat="1" applyFont="1" applyBorder="1"/>
    <xf numFmtId="165" fontId="5" fillId="0" borderId="0" xfId="0" applyNumberFormat="1" applyFont="1"/>
    <xf numFmtId="0" fontId="8" fillId="3" borderId="0" xfId="0" applyFont="1" applyFill="1"/>
    <xf numFmtId="0" fontId="0" fillId="3" borderId="0" xfId="0" applyFill="1"/>
    <xf numFmtId="0" fontId="10" fillId="0" borderId="0" xfId="0" applyFont="1"/>
    <xf numFmtId="9" fontId="11" fillId="0" borderId="0" xfId="0" applyNumberFormat="1" applyFont="1"/>
    <xf numFmtId="0" fontId="11" fillId="0" borderId="0" xfId="0" applyFont="1"/>
    <xf numFmtId="164" fontId="5" fillId="0" borderId="1" xfId="0" applyNumberFormat="1" applyFont="1" applyBorder="1"/>
    <xf numFmtId="166" fontId="5" fillId="0" borderId="1" xfId="0" applyNumberFormat="1" applyFont="1" applyBorder="1"/>
    <xf numFmtId="166" fontId="5" fillId="0" borderId="0" xfId="0" applyNumberFormat="1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alderingswijzer.nl/energiebelasting-2027?utm_source=excel&amp;utm_medium=bestand&amp;utm_campaign=energiebelasting-2027" TargetMode="External"/><Relationship Id="rId2" Type="http://schemas.openxmlformats.org/officeDocument/2006/relationships/hyperlink" Target="https://www.salderingswijzer.nl/saldering-2027?utm_source=excel&amp;utm_medium=bestand&amp;utm_campaign=energiebelasting-2027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alderingswijzer.nl/energiebelasting-2027?utm_source=excel&amp;utm_medium=bestand&amp;utm_campaign=energiebelasting-2027" TargetMode="External"/><Relationship Id="rId2" Type="http://schemas.openxmlformats.org/officeDocument/2006/relationships/hyperlink" Target="https://www.belastingdienst.nl/wps/wcm/connect/bldcontentnl/belastingdienst/zakelijk/overige_belastingen/belastingen_op_milieugrondslag/energiebelasting/energiebelasting" TargetMode="External"/><Relationship Id="rId3" Type="http://schemas.openxmlformats.org/officeDocument/2006/relationships/hyperlink" Target="https://www.rijksoverheid.nl/vraag-en-antwoord/energie-thuis/opbouw-energierekening" TargetMode="External"/><Relationship Id="rId4" Type="http://schemas.openxmlformats.org/officeDocument/2006/relationships/hyperlink" Target="https://www.rijksoverheid.nl/themas/klimaat-milieu-en-natuur/energie-thuis/energierekening-van-huishoudens" TargetMode="External"/><Relationship Id="rId5" Type="http://schemas.openxmlformats.org/officeDocument/2006/relationships/hyperlink" Target="https://www.rijksoverheid.nl/documenten/2026/09/15/wetsvoorstel-belastingplan-2027" TargetMode="External"/><Relationship Id="rId6" Type="http://schemas.openxmlformats.org/officeDocument/2006/relationships/hyperlink" Target="https://www.rijksoverheid.nl/themas/klimaat-milieu-en-natuur/energie-thuis/salderingsrege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6"/>
  <sheetViews>
    <sheetView workbookViewId="0" showGridLines="0"/>
  </sheetViews>
  <sheetFormatPr defaultRowHeight="15" outlineLevelRow="0" outlineLevelCol="0" x14ac:dyDescent="55"/>
  <cols>
    <col min="2" max="2" width="48" customWidth="1"/>
    <col min="3" max="3" width="16" customWidth="1"/>
    <col min="4" max="4" width="14" customWidth="1"/>
    <col min="5" max="5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4" spans="2:2" x14ac:dyDescent="0.25">
      <c r="B4" s="2" t="s">
        <v>2</v>
      </c>
    </row>
    <row r="5" spans="2:2" x14ac:dyDescent="0.25">
      <c r="B5" s="2" t="s">
        <v>3</v>
      </c>
    </row>
    <row r="6" spans="2:2" x14ac:dyDescent="0.25">
      <c r="B6" s="3" t="s">
        <v>4</v>
      </c>
    </row>
    <row r="8" ht="20" customHeight="1" spans="2:5" x14ac:dyDescent="0.25">
      <c r="B8" s="4" t="s">
        <v>5</v>
      </c>
      <c r="C8" s="4" t="s">
        <v>6</v>
      </c>
      <c r="D8" s="4" t="s">
        <v>7</v>
      </c>
      <c r="E8" s="4" t="s">
        <v>8</v>
      </c>
    </row>
    <row r="9" spans="2:5" x14ac:dyDescent="0.25">
      <c r="B9" s="5" t="s">
        <v>9</v>
      </c>
      <c r="C9" s="6">
        <v>3000</v>
      </c>
      <c r="D9" s="2" t="s">
        <v>10</v>
      </c>
      <c r="E9" s="7" t="s">
        <v>11</v>
      </c>
    </row>
    <row r="10" spans="2:5" x14ac:dyDescent="0.25">
      <c r="B10" s="5" t="s">
        <v>12</v>
      </c>
      <c r="C10" s="6">
        <v>2000</v>
      </c>
      <c r="D10" s="2" t="s">
        <v>10</v>
      </c>
      <c r="E10" s="7" t="s">
        <v>13</v>
      </c>
    </row>
    <row r="11" spans="2:5" x14ac:dyDescent="0.25">
      <c r="B11" s="5" t="s">
        <v>14</v>
      </c>
      <c r="C11" s="8">
        <f>Tarieven!$D$18</f>
        <v>0.11084809999999999</v>
      </c>
      <c r="D11" s="2" t="s">
        <v>15</v>
      </c>
      <c r="E11" s="7" t="s">
        <v>16</v>
      </c>
    </row>
    <row r="12" spans="2:5" x14ac:dyDescent="0.25">
      <c r="B12" s="5" t="s">
        <v>17</v>
      </c>
      <c r="C12" s="8">
        <f>Tarieven!$D$18</f>
        <v>0.11084809999999999</v>
      </c>
      <c r="D12" s="2" t="s">
        <v>15</v>
      </c>
      <c r="E12" s="7" t="s">
        <v>18</v>
      </c>
    </row>
    <row r="14" ht="20" customHeight="1" spans="2:5" x14ac:dyDescent="0.25">
      <c r="B14" s="4" t="s">
        <v>19</v>
      </c>
      <c r="C14" s="4" t="s">
        <v>20</v>
      </c>
      <c r="D14" s="4" t="s">
        <v>7</v>
      </c>
      <c r="E14" s="4" t="s">
        <v>21</v>
      </c>
    </row>
    <row r="15" spans="2:5" x14ac:dyDescent="0.25">
      <c r="B15" s="5" t="s">
        <v>22</v>
      </c>
      <c r="C15" s="9">
        <f>MAX(0,$C$9-$C$10)</f>
        <v>1000</v>
      </c>
      <c r="D15" s="2" t="s">
        <v>10</v>
      </c>
      <c r="E15" s="7" t="s">
        <v>23</v>
      </c>
    </row>
    <row r="16" spans="2:5" x14ac:dyDescent="0.25">
      <c r="B16" s="5" t="s">
        <v>24</v>
      </c>
      <c r="C16" s="9">
        <f>MAX(0,$C$9)</f>
        <v>3000</v>
      </c>
      <c r="D16" s="2" t="s">
        <v>10</v>
      </c>
      <c r="E16" s="7" t="s">
        <v>25</v>
      </c>
    </row>
    <row r="17" spans="2:5" x14ac:dyDescent="0.25">
      <c r="B17" s="5" t="s">
        <v>26</v>
      </c>
      <c r="C17" s="10">
        <f>$C$15*$C$11</f>
        <v>110.84809999999999</v>
      </c>
      <c r="D17" s="2" t="s">
        <v>27</v>
      </c>
      <c r="E17" s="7" t="s">
        <v>28</v>
      </c>
    </row>
    <row r="18" spans="2:5" x14ac:dyDescent="0.25">
      <c r="B18" s="5" t="s">
        <v>29</v>
      </c>
      <c r="C18" s="10">
        <f>$C$16*$C$12</f>
        <v>332.54429999999996</v>
      </c>
      <c r="D18" s="2" t="s">
        <v>27</v>
      </c>
      <c r="E18" s="7" t="s">
        <v>28</v>
      </c>
    </row>
    <row r="19" spans="2:5" x14ac:dyDescent="0.25">
      <c r="B19" s="11" t="s">
        <v>30</v>
      </c>
      <c r="C19" s="12">
        <f>$C$18-$C$17</f>
        <v>221.69619999999998</v>
      </c>
      <c r="D19" s="2" t="s">
        <v>27</v>
      </c>
      <c r="E19" s="7" t="s">
        <v>31</v>
      </c>
    </row>
    <row r="21" spans="2:2" x14ac:dyDescent="0.25">
      <c r="B21" s="7" t="s">
        <v>32</v>
      </c>
    </row>
    <row r="22" spans="2:5" x14ac:dyDescent="0.25">
      <c r="B22" s="5" t="s">
        <v>33</v>
      </c>
      <c r="C22" s="13">
        <f>Tarieven!$H$18</f>
        <v>628.958</v>
      </c>
      <c r="E22" s="7" t="s">
        <v>34</v>
      </c>
    </row>
    <row r="24" spans="2:5" x14ac:dyDescent="0.25">
      <c r="B24" s="14" t="s">
        <v>35</v>
      </c>
      <c r="C24" s="15"/>
      <c r="D24" s="15"/>
      <c r="E24" s="15"/>
    </row>
    <row r="25" spans="2:2" x14ac:dyDescent="0.25">
      <c r="B25" s="5" t="s">
        <v>36</v>
      </c>
    </row>
    <row r="26" spans="2:2" x14ac:dyDescent="0.25">
      <c r="B26" s="16" t="s">
        <v>37</v>
      </c>
    </row>
  </sheetData>
  <hyperlinks>
    <hyperlink ref="B6" r:id="rId1"/>
    <hyperlink ref="B2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7"/>
  <sheetViews>
    <sheetView workbookViewId="0" showGridLines="0"/>
  </sheetViews>
  <sheetFormatPr defaultRowHeight="15" outlineLevelRow="0" outlineLevelCol="0" x14ac:dyDescent="55"/>
  <cols>
    <col min="2" max="2" width="10" customWidth="1"/>
    <col min="3" max="8" width="17" customWidth="1"/>
  </cols>
  <sheetData>
    <row r="2" spans="2:2" x14ac:dyDescent="0.25">
      <c r="B2" s="1" t="s">
        <v>38</v>
      </c>
    </row>
    <row r="3" spans="2:2" x14ac:dyDescent="0.25">
      <c r="B3" s="2" t="s">
        <v>39</v>
      </c>
    </row>
    <row r="4" spans="2:2" x14ac:dyDescent="0.25">
      <c r="B4" s="2" t="s">
        <v>40</v>
      </c>
    </row>
    <row r="5" spans="2:2" x14ac:dyDescent="0.25">
      <c r="B5" s="2" t="s">
        <v>41</v>
      </c>
    </row>
    <row r="6" spans="2:2" x14ac:dyDescent="0.25">
      <c r="B6" s="3" t="s">
        <v>4</v>
      </c>
    </row>
    <row r="8" spans="2:3" x14ac:dyDescent="0.25">
      <c r="B8" s="5" t="s">
        <v>42</v>
      </c>
      <c r="C8" s="17">
        <v>0.21</v>
      </c>
    </row>
    <row r="10" ht="20" customHeight="1" spans="2:8" x14ac:dyDescent="0.25">
      <c r="B10" s="4" t="s">
        <v>43</v>
      </c>
      <c r="C10" s="4" t="s">
        <v>44</v>
      </c>
      <c r="D10" s="4" t="s">
        <v>45</v>
      </c>
      <c r="E10" s="4" t="s">
        <v>46</v>
      </c>
      <c r="F10" s="4" t="s">
        <v>47</v>
      </c>
      <c r="G10" s="4" t="s">
        <v>48</v>
      </c>
      <c r="H10" s="4" t="s">
        <v>49</v>
      </c>
    </row>
    <row r="11" spans="2:8" x14ac:dyDescent="0.25">
      <c r="B11" s="18">
        <v>2019</v>
      </c>
      <c r="C11" s="19">
        <v>0.09863</v>
      </c>
      <c r="D11" s="19">
        <f>C11*(1+Tarieven!$C$8)</f>
        <v>0.11934229999999998</v>
      </c>
      <c r="E11" s="19">
        <v>0.29313</v>
      </c>
      <c r="F11" s="19">
        <f>E11*(1+Tarieven!$C$8)</f>
        <v>0.3546873</v>
      </c>
      <c r="G11" s="20">
        <v>257.54</v>
      </c>
      <c r="H11" s="20">
        <f>G11*(1+Tarieven!$C$8)</f>
        <v>311.6234</v>
      </c>
    </row>
    <row r="12" spans="2:8" x14ac:dyDescent="0.25">
      <c r="B12" s="18">
        <v>2020</v>
      </c>
      <c r="C12" s="19">
        <v>0.0977</v>
      </c>
      <c r="D12" s="19">
        <f>C12*(1+Tarieven!$C$8)</f>
        <v>0.11821699999999999</v>
      </c>
      <c r="E12" s="19">
        <v>0.33307</v>
      </c>
      <c r="F12" s="19">
        <f>E12*(1+Tarieven!$C$8)</f>
        <v>0.40301469999999995</v>
      </c>
      <c r="G12" s="20">
        <v>435.68</v>
      </c>
      <c r="H12" s="20">
        <f>G12*(1+Tarieven!$C$8)</f>
        <v>527.1727999999999</v>
      </c>
    </row>
    <row r="13" spans="2:8" x14ac:dyDescent="0.25">
      <c r="B13" s="18">
        <v>2021</v>
      </c>
      <c r="C13" s="19">
        <v>0.09428</v>
      </c>
      <c r="D13" s="19">
        <f>C13*(1+Tarieven!$C$8)</f>
        <v>0.1140788</v>
      </c>
      <c r="E13" s="19">
        <v>0.34856</v>
      </c>
      <c r="F13" s="19">
        <f>E13*(1+Tarieven!$C$8)</f>
        <v>0.42175759999999995</v>
      </c>
      <c r="G13" s="20">
        <v>461.62</v>
      </c>
      <c r="H13" s="20">
        <f>G13*(1+Tarieven!$C$8)</f>
        <v>558.5602</v>
      </c>
    </row>
    <row r="14" spans="2:8" x14ac:dyDescent="0.25">
      <c r="B14" s="18">
        <v>2022</v>
      </c>
      <c r="C14" s="19">
        <v>0.03679</v>
      </c>
      <c r="D14" s="19">
        <f>C14*(1+Tarieven!$C$8)</f>
        <v>0.044515900000000004</v>
      </c>
      <c r="E14" s="19">
        <v>0.36322</v>
      </c>
      <c r="F14" s="19">
        <f>E14*(1+Tarieven!$C$8)</f>
        <v>0.43949619999999995</v>
      </c>
      <c r="G14" s="20">
        <v>681.63</v>
      </c>
      <c r="H14" s="20">
        <f>G14*(1+Tarieven!$C$8)</f>
        <v>824.7723</v>
      </c>
    </row>
    <row r="15" spans="2:8" x14ac:dyDescent="0.25">
      <c r="B15" s="18">
        <v>2023</v>
      </c>
      <c r="C15" s="19">
        <v>0.12599</v>
      </c>
      <c r="D15" s="19">
        <f>C15*(1+Tarieven!$C$8)</f>
        <v>0.1524479</v>
      </c>
      <c r="E15" s="19">
        <v>0.4898</v>
      </c>
      <c r="F15" s="19">
        <f>E15*(1+Tarieven!$C$8)</f>
        <v>0.592658</v>
      </c>
      <c r="G15" s="20">
        <v>493.27</v>
      </c>
      <c r="H15" s="20">
        <f>G15*(1+Tarieven!$C$8)</f>
        <v>596.8566999999999</v>
      </c>
    </row>
    <row r="16" spans="2:8" x14ac:dyDescent="0.25">
      <c r="B16" s="18">
        <v>2024</v>
      </c>
      <c r="C16" s="19">
        <v>0.1088</v>
      </c>
      <c r="D16" s="19">
        <f>C16*(1+Tarieven!$C$8)</f>
        <v>0.131648</v>
      </c>
      <c r="E16" s="19">
        <v>0.58301</v>
      </c>
      <c r="F16" s="19">
        <f>E16*(1+Tarieven!$C$8)</f>
        <v>0.7054421</v>
      </c>
      <c r="G16" s="20">
        <v>521.81</v>
      </c>
      <c r="H16" s="20">
        <f>G16*(1+Tarieven!$C$8)</f>
        <v>631.3901</v>
      </c>
    </row>
    <row r="17" spans="2:8" x14ac:dyDescent="0.25">
      <c r="B17" s="18">
        <v>2025</v>
      </c>
      <c r="C17" s="19">
        <v>0.10154</v>
      </c>
      <c r="D17" s="19">
        <f>C17*(1+Tarieven!$C$8)</f>
        <v>0.1228634</v>
      </c>
      <c r="E17" s="19">
        <v>0.57816</v>
      </c>
      <c r="F17" s="19">
        <f>E17*(1+Tarieven!$C$8)</f>
        <v>0.6995736</v>
      </c>
      <c r="G17" s="20">
        <v>524.95</v>
      </c>
      <c r="H17" s="20">
        <f>G17*(1+Tarieven!$C$8)</f>
        <v>635.1895000000001</v>
      </c>
    </row>
    <row r="18" spans="2:8" x14ac:dyDescent="0.25">
      <c r="B18" s="18">
        <v>2026</v>
      </c>
      <c r="C18" s="19">
        <v>0.09161</v>
      </c>
      <c r="D18" s="19">
        <f>C18*(1+Tarieven!$C$8)</f>
        <v>0.11084809999999999</v>
      </c>
      <c r="E18" s="19">
        <v>0.60066</v>
      </c>
      <c r="F18" s="19">
        <f>E18*(1+Tarieven!$C$8)</f>
        <v>0.7267986</v>
      </c>
      <c r="G18" s="20">
        <v>519.8</v>
      </c>
      <c r="H18" s="20">
        <f>G18*(1+Tarieven!$C$8)</f>
        <v>628.958</v>
      </c>
    </row>
    <row r="19" spans="2:8" x14ac:dyDescent="0.25">
      <c r="B19" s="18">
        <v>2027</v>
      </c>
      <c r="C19" s="7" t="s">
        <v>50</v>
      </c>
      <c r="D19" s="7" t="s">
        <v>50</v>
      </c>
      <c r="E19" s="7" t="s">
        <v>50</v>
      </c>
      <c r="F19" s="7" t="s">
        <v>50</v>
      </c>
      <c r="G19" s="21">
        <v>519.58</v>
      </c>
      <c r="H19" s="21">
        <f>G19*(1+Tarieven!$C$8)</f>
        <v>628.6918000000001</v>
      </c>
    </row>
    <row r="20" spans="2:2" x14ac:dyDescent="0.25">
      <c r="B20" s="7" t="s">
        <v>51</v>
      </c>
    </row>
    <row r="22" spans="2:8" x14ac:dyDescent="0.25">
      <c r="B22" s="14" t="s">
        <v>52</v>
      </c>
      <c r="C22" s="15"/>
      <c r="D22" s="15"/>
      <c r="E22" s="15"/>
      <c r="F22" s="15"/>
      <c r="G22" s="15"/>
      <c r="H22" s="15"/>
    </row>
    <row r="23" spans="2:2" x14ac:dyDescent="0.25">
      <c r="B23" s="22" t="s">
        <v>53</v>
      </c>
    </row>
    <row r="24" spans="2:2" x14ac:dyDescent="0.25">
      <c r="B24" s="22" t="s">
        <v>54</v>
      </c>
    </row>
    <row r="25" spans="2:2" x14ac:dyDescent="0.25">
      <c r="B25" s="22" t="s">
        <v>55</v>
      </c>
    </row>
    <row r="26" spans="2:2" x14ac:dyDescent="0.25">
      <c r="B26" s="22" t="s">
        <v>56</v>
      </c>
    </row>
    <row r="27" spans="2:2" x14ac:dyDescent="0.25">
      <c r="B27" s="22" t="s">
        <v>57</v>
      </c>
    </row>
  </sheetData>
  <hyperlinks>
    <hyperlink ref="B6" r:id="rId1"/>
    <hyperlink ref="B23" r:id="rId2"/>
    <hyperlink ref="B24" r:id="rId3"/>
    <hyperlink ref="B25" r:id="rId4"/>
    <hyperlink ref="B26" r:id="rId5"/>
    <hyperlink ref="B27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Rekenblad 2027</vt:lpstr>
      <vt:lpstr>Tarieven</vt:lpstr>
    </vt:vector>
  </TitlesOfParts>
  <Company>Salderingswijzer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Salderingswijzer</dc:creator>
  <dc:title>Energiebelasting 2019–2027</dc:title>
  <dc:subject>Energiebelasting 2019–2027 — officiële tarieven en wat het einde van salderen aan energiebelasting kost</dc:subject>
  <dc:description>Tarieven energiebelasting elektriciteit en aardgas 2019–2026 met en zonder btw, de belastingvermindering, en een rekenblad voor 2027 met zonnepanelen. Van https://www.salderingswijzer.nl/energiebelasting-2027?utm_source=excel&amp;utm_medium=bestand&amp;utm_campaign=energiebelasting-2027.</dc:description>
  <cp:keywords>energiebelasting, energiebelasting 2027, belastingvermindering, saldering, zonnepanelen</cp:keywords>
  <cp:category/>
  <cp:lastModifiedBy>Salderingswijzer</cp:lastModifiedBy>
  <dcterms:created xsi:type="dcterms:W3CDTF">2026-10-23T00:51:02Z</dcterms:created>
  <dcterms:modified xsi:type="dcterms:W3CDTF">2026-10-23T00:51:02Z</dcterms:modified>
</cp:coreProperties>
</file>